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240" windowHeight="12585" activeTab="0"/>
  </bookViews>
  <sheets>
    <sheet name="Table S5 (NY)" sheetId="1" r:id="rId1"/>
    <sheet name="Table S5" sheetId="2" r:id="rId2"/>
  </sheets>
  <definedNames/>
  <calcPr fullCalcOnLoad="1"/>
</workbook>
</file>

<file path=xl/sharedStrings.xml><?xml version="1.0" encoding="utf-8"?>
<sst xmlns="http://schemas.openxmlformats.org/spreadsheetml/2006/main" count="190" uniqueCount="34">
  <si>
    <t>Effects</t>
  </si>
  <si>
    <t>n</t>
  </si>
  <si>
    <t>Fixed</t>
  </si>
  <si>
    <t xml:space="preserve">Random </t>
  </si>
  <si>
    <t>DFn</t>
  </si>
  <si>
    <t>DFd</t>
  </si>
  <si>
    <t>F</t>
  </si>
  <si>
    <t>P</t>
  </si>
  <si>
    <t>Treatment</t>
  </si>
  <si>
    <t>&lt;0.0001</t>
  </si>
  <si>
    <t>Type</t>
  </si>
  <si>
    <t>Farm vs Hybrid</t>
  </si>
  <si>
    <t>Hybrid vs Wild</t>
  </si>
  <si>
    <t>Wild vs Farm</t>
  </si>
  <si>
    <t>Sum Sq</t>
  </si>
  <si>
    <t>Bonferroni P</t>
  </si>
  <si>
    <t>Log[Weight]</t>
  </si>
  <si>
    <t>&lt;0.001</t>
  </si>
  <si>
    <t>GR</t>
  </si>
  <si>
    <t>Cu/Zn SOD</t>
  </si>
  <si>
    <t>Mn SOD</t>
  </si>
  <si>
    <t xml:space="preserve">IGF-1 </t>
  </si>
  <si>
    <t>Treatment|Fam</t>
  </si>
  <si>
    <t>Treatment : Tank</t>
  </si>
  <si>
    <t>&gt;0.05</t>
  </si>
  <si>
    <t>Treatment|Fam + Log[Weight]</t>
  </si>
  <si>
    <t>GP</t>
  </si>
  <si>
    <r>
      <t xml:space="preserve">Additional file 2 </t>
    </r>
    <r>
      <rPr>
        <sz val="12"/>
        <color indexed="8"/>
        <rFont val="Calibri"/>
        <family val="2"/>
      </rPr>
      <t xml:space="preserve">Summary of repeated linear mixed effect models testing for differences in log-weight and gene expressions </t>
    </r>
  </si>
  <si>
    <t>Log-weight and mRNA levels in farmed versus hybrid salmon, hybrid versus wild salmon and wild versus farmed salmon were compared by re-running the</t>
  </si>
  <si>
    <t xml:space="preserve">LME models while excluding one of the three xperimental genetic origins at a time. Multiple comparisons were counteracted by the Bonferroni correction, </t>
  </si>
  <si>
    <t>giving an adjusted significance level of P &lt; 0.017.</t>
  </si>
  <si>
    <t>Weight[log]</t>
  </si>
  <si>
    <t xml:space="preserve">giving an adjusted significance level of P &lt; 0.017. Weight[log]; log-transformed weight measurement of the salmon. Treatment ; Control, Stress. Type; Farm, Hybrid, Wild. </t>
  </si>
  <si>
    <t>Treatment: Tank; the effect of tank nested within treatment.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</si>
</sst>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4" fillId="0" borderId="11" xfId="0" applyFont="1" applyBorder="1" applyAlignment="1">
      <alignment/>
    </xf>
    <xf numFmtId="168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Alignment="1">
      <alignment horizontal="left"/>
    </xf>
    <xf numFmtId="168" fontId="0" fillId="0" borderId="10" xfId="0" applyNumberFormat="1" applyFont="1" applyBorder="1" applyAlignment="1">
      <alignment horizontal="left"/>
    </xf>
    <xf numFmtId="168" fontId="0" fillId="0" borderId="1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43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8" fontId="0" fillId="0" borderId="11" xfId="0" applyNumberFormat="1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3" fillId="0" borderId="11" xfId="0" applyFont="1" applyBorder="1" applyAlignment="1">
      <alignment/>
    </xf>
    <xf numFmtId="168" fontId="0" fillId="0" borderId="11" xfId="0" applyNumberFormat="1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2" fontId="41" fillId="0" borderId="0" xfId="0" applyNumberFormat="1" applyFont="1" applyBorder="1" applyAlignment="1">
      <alignment horizontal="left"/>
    </xf>
    <xf numFmtId="168" fontId="41" fillId="0" borderId="0" xfId="0" applyNumberFormat="1" applyFont="1" applyAlignment="1">
      <alignment horizontal="left"/>
    </xf>
    <xf numFmtId="0" fontId="47" fillId="0" borderId="11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2" fontId="41" fillId="0" borderId="11" xfId="0" applyNumberFormat="1" applyFont="1" applyBorder="1" applyAlignment="1">
      <alignment horizontal="left"/>
    </xf>
    <xf numFmtId="168" fontId="41" fillId="0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45"/>
  <sheetViews>
    <sheetView tabSelected="1" zoomScalePageLayoutView="0" workbookViewId="0" topLeftCell="A1">
      <selection activeCell="B46" sqref="B46:B47"/>
    </sheetView>
  </sheetViews>
  <sheetFormatPr defaultColWidth="9.140625" defaultRowHeight="15"/>
  <cols>
    <col min="2" max="2" width="13.28125" style="0" customWidth="1"/>
    <col min="6" max="6" width="1.1484375" style="0" customWidth="1"/>
    <col min="7" max="7" width="18.57421875" style="0" customWidth="1"/>
    <col min="8" max="8" width="32.57421875" style="0" customWidth="1"/>
    <col min="9" max="9" width="6.00390625" style="12" customWidth="1"/>
    <col min="10" max="10" width="1.8515625" style="12" customWidth="1"/>
    <col min="11" max="11" width="7.00390625" style="11" customWidth="1"/>
    <col min="12" max="12" width="2.00390625" style="11" customWidth="1"/>
    <col min="13" max="13" width="8.8515625" style="28" customWidth="1"/>
    <col min="14" max="14" width="9.140625" style="28" customWidth="1"/>
    <col min="15" max="15" width="9.140625" style="11" customWidth="1"/>
    <col min="16" max="16" width="1.1484375" style="11" customWidth="1"/>
    <col min="17" max="17" width="14.28125" style="32" customWidth="1"/>
    <col min="20" max="20" width="14.140625" style="0" customWidth="1"/>
  </cols>
  <sheetData>
    <row r="3" spans="2:17" ht="16.5" thickBot="1">
      <c r="B3" s="42" t="s">
        <v>27</v>
      </c>
      <c r="C3" s="22"/>
      <c r="D3" s="25"/>
      <c r="E3" s="42"/>
      <c r="F3" s="42"/>
      <c r="G3" s="42"/>
      <c r="H3" s="22"/>
      <c r="I3" s="20"/>
      <c r="J3" s="20"/>
      <c r="K3" s="29"/>
      <c r="L3" s="29"/>
      <c r="M3" s="30"/>
      <c r="N3" s="30"/>
      <c r="O3" s="29"/>
      <c r="P3" s="29"/>
      <c r="Q3" s="43"/>
    </row>
    <row r="4" spans="3:17" ht="15.75">
      <c r="C4" s="2"/>
      <c r="D4" s="2"/>
      <c r="E4" s="1"/>
      <c r="F4" s="1"/>
      <c r="G4" s="47" t="s">
        <v>0</v>
      </c>
      <c r="H4" s="47"/>
      <c r="I4" s="36"/>
      <c r="J4" s="36"/>
      <c r="K4" s="37"/>
      <c r="L4" s="37"/>
      <c r="M4" s="48"/>
      <c r="N4" s="48"/>
      <c r="O4" s="37"/>
      <c r="P4" s="37"/>
      <c r="Q4" s="49"/>
    </row>
    <row r="5" spans="2:17" ht="16.5" thickBot="1">
      <c r="B5" s="25"/>
      <c r="C5" s="19"/>
      <c r="D5" s="20"/>
      <c r="E5" s="50" t="s">
        <v>1</v>
      </c>
      <c r="F5" s="51"/>
      <c r="G5" s="51" t="s">
        <v>2</v>
      </c>
      <c r="H5" s="42" t="s">
        <v>3</v>
      </c>
      <c r="I5" s="51" t="s">
        <v>4</v>
      </c>
      <c r="J5" s="51"/>
      <c r="K5" s="52" t="s">
        <v>5</v>
      </c>
      <c r="L5" s="52"/>
      <c r="M5" s="53" t="s">
        <v>6</v>
      </c>
      <c r="N5" s="53" t="s">
        <v>14</v>
      </c>
      <c r="O5" s="52" t="s">
        <v>7</v>
      </c>
      <c r="P5" s="52"/>
      <c r="Q5" s="54" t="s">
        <v>15</v>
      </c>
    </row>
    <row r="6" spans="2:18" ht="15.75">
      <c r="B6" s="24" t="s">
        <v>31</v>
      </c>
      <c r="C6" s="4" t="s">
        <v>11</v>
      </c>
      <c r="D6" s="4"/>
      <c r="E6" s="9">
        <v>120</v>
      </c>
      <c r="F6" s="4"/>
      <c r="G6" s="4" t="s">
        <v>8</v>
      </c>
      <c r="H6" t="s">
        <v>23</v>
      </c>
      <c r="I6" s="4">
        <v>1</v>
      </c>
      <c r="J6" s="4"/>
      <c r="K6" s="9">
        <v>28</v>
      </c>
      <c r="L6" s="9"/>
      <c r="M6" s="28">
        <v>33.424</v>
      </c>
      <c r="N6" s="26">
        <v>0.46121</v>
      </c>
      <c r="O6" s="9" t="s">
        <v>9</v>
      </c>
      <c r="P6" s="9"/>
      <c r="Q6" s="32">
        <f>0.05/3</f>
        <v>0.016666666666666666</v>
      </c>
      <c r="R6" s="12"/>
    </row>
    <row r="7" spans="3:18" ht="15.75">
      <c r="C7" s="4"/>
      <c r="D7" s="4"/>
      <c r="E7" s="9"/>
      <c r="F7" s="4"/>
      <c r="G7" s="4" t="s">
        <v>10</v>
      </c>
      <c r="H7" s="2"/>
      <c r="I7" s="4">
        <v>1</v>
      </c>
      <c r="J7" s="4"/>
      <c r="K7" s="9">
        <v>28</v>
      </c>
      <c r="L7" s="9"/>
      <c r="M7" s="28">
        <v>93.755</v>
      </c>
      <c r="N7" s="26">
        <v>1.29371</v>
      </c>
      <c r="O7" s="9" t="s">
        <v>9</v>
      </c>
      <c r="P7" s="9"/>
      <c r="Q7" s="32">
        <f>0.05/3</f>
        <v>0.016666666666666666</v>
      </c>
      <c r="R7" s="13"/>
    </row>
    <row r="8" spans="3:18" ht="15">
      <c r="C8" s="7"/>
      <c r="D8" s="7"/>
      <c r="E8" s="9"/>
      <c r="F8" s="7"/>
      <c r="G8" s="7"/>
      <c r="H8" s="7"/>
      <c r="I8" s="13"/>
      <c r="J8" s="13"/>
      <c r="K8" s="9"/>
      <c r="L8" s="9"/>
      <c r="M8" s="26"/>
      <c r="N8" s="26"/>
      <c r="O8" s="9"/>
      <c r="P8" s="9"/>
      <c r="R8" s="13"/>
    </row>
    <row r="9" spans="3:18" ht="15.75">
      <c r="C9" s="4" t="s">
        <v>12</v>
      </c>
      <c r="D9" s="4"/>
      <c r="E9" s="9">
        <v>120</v>
      </c>
      <c r="F9" s="4"/>
      <c r="G9" s="4" t="s">
        <v>8</v>
      </c>
      <c r="H9" t="s">
        <v>23</v>
      </c>
      <c r="I9" s="4">
        <v>1</v>
      </c>
      <c r="J9" s="4"/>
      <c r="K9" s="9">
        <v>28</v>
      </c>
      <c r="L9" s="9"/>
      <c r="M9" s="26">
        <v>10.777</v>
      </c>
      <c r="N9" s="26">
        <v>0.40084</v>
      </c>
      <c r="O9" s="9">
        <v>0.001</v>
      </c>
      <c r="P9" s="9"/>
      <c r="Q9" s="32">
        <f>0.05/3</f>
        <v>0.016666666666666666</v>
      </c>
      <c r="R9" s="23"/>
    </row>
    <row r="10" spans="3:18" ht="15.75">
      <c r="C10" s="4"/>
      <c r="D10" s="4"/>
      <c r="E10" s="9"/>
      <c r="F10" s="4"/>
      <c r="G10" s="4" t="s">
        <v>10</v>
      </c>
      <c r="H10" s="2"/>
      <c r="I10" s="4">
        <v>1</v>
      </c>
      <c r="J10" s="4"/>
      <c r="K10" s="9">
        <v>28</v>
      </c>
      <c r="L10" s="9"/>
      <c r="M10" s="26">
        <v>46.993</v>
      </c>
      <c r="N10" s="26">
        <v>1.74788</v>
      </c>
      <c r="O10" s="9" t="s">
        <v>9</v>
      </c>
      <c r="P10" s="9"/>
      <c r="Q10" s="32">
        <f>0.05/3</f>
        <v>0.016666666666666666</v>
      </c>
      <c r="R10" s="13"/>
    </row>
    <row r="11" spans="3:18" ht="15">
      <c r="C11" s="7"/>
      <c r="D11" s="7"/>
      <c r="E11" s="9"/>
      <c r="F11" s="7"/>
      <c r="G11" s="7"/>
      <c r="H11" s="7"/>
      <c r="I11" s="13"/>
      <c r="J11" s="13"/>
      <c r="K11" s="9"/>
      <c r="L11" s="9"/>
      <c r="M11" s="26"/>
      <c r="N11" s="26"/>
      <c r="O11" s="9"/>
      <c r="P11" s="9"/>
      <c r="R11" s="13"/>
    </row>
    <row r="12" spans="3:18" ht="15.75">
      <c r="C12" s="7" t="s">
        <v>13</v>
      </c>
      <c r="D12" s="7"/>
      <c r="E12" s="9">
        <v>120</v>
      </c>
      <c r="F12" s="7"/>
      <c r="G12" s="4" t="s">
        <v>8</v>
      </c>
      <c r="H12" t="s">
        <v>23</v>
      </c>
      <c r="I12" s="8">
        <v>1</v>
      </c>
      <c r="J12" s="13"/>
      <c r="K12" s="9">
        <v>28</v>
      </c>
      <c r="L12" s="9"/>
      <c r="M12" s="26">
        <v>12.917</v>
      </c>
      <c r="N12" s="26">
        <v>0.3822</v>
      </c>
      <c r="O12" s="9" t="s">
        <v>17</v>
      </c>
      <c r="P12" s="9"/>
      <c r="Q12" s="31">
        <f>0.05/3</f>
        <v>0.016666666666666666</v>
      </c>
      <c r="R12" s="13"/>
    </row>
    <row r="13" spans="2:18" ht="15.75">
      <c r="B13" s="14"/>
      <c r="C13" s="14"/>
      <c r="D13" s="14"/>
      <c r="E13" s="14"/>
      <c r="F13" s="14"/>
      <c r="G13" s="41" t="s">
        <v>10</v>
      </c>
      <c r="H13" s="14"/>
      <c r="I13" s="15">
        <v>1</v>
      </c>
      <c r="J13" s="18"/>
      <c r="K13" s="17">
        <v>28</v>
      </c>
      <c r="L13" s="17"/>
      <c r="M13" s="27">
        <v>204.434</v>
      </c>
      <c r="N13" s="27">
        <v>6.0491</v>
      </c>
      <c r="O13" s="17" t="s">
        <v>9</v>
      </c>
      <c r="P13" s="17"/>
      <c r="Q13" s="33">
        <f>0.05/3</f>
        <v>0.016666666666666666</v>
      </c>
      <c r="R13" s="12"/>
    </row>
    <row r="14" spans="2:17" ht="15.75">
      <c r="B14" s="45" t="s">
        <v>18</v>
      </c>
      <c r="C14" s="4" t="s">
        <v>11</v>
      </c>
      <c r="D14" s="4"/>
      <c r="E14" s="9">
        <f>58+57</f>
        <v>115</v>
      </c>
      <c r="G14" s="8" t="s">
        <v>10</v>
      </c>
      <c r="H14" t="s">
        <v>23</v>
      </c>
      <c r="I14" s="8">
        <v>1</v>
      </c>
      <c r="K14" s="10">
        <v>26</v>
      </c>
      <c r="M14" s="28">
        <v>0.0743</v>
      </c>
      <c r="N14" s="28">
        <v>0.0003</v>
      </c>
      <c r="O14" s="11" t="s">
        <v>24</v>
      </c>
      <c r="Q14" s="31">
        <f>0.05/3</f>
        <v>0.016666666666666666</v>
      </c>
    </row>
    <row r="15" spans="2:19" ht="15.75">
      <c r="B15" s="45"/>
      <c r="C15" s="7"/>
      <c r="D15" s="7"/>
      <c r="E15" s="9"/>
      <c r="G15" s="1"/>
      <c r="H15" s="1"/>
      <c r="I15" s="36"/>
      <c r="J15" s="36"/>
      <c r="K15" s="37"/>
      <c r="L15" s="9"/>
      <c r="M15" s="26"/>
      <c r="N15" s="26"/>
      <c r="O15" s="9"/>
      <c r="P15" s="9"/>
      <c r="Q15" s="31"/>
      <c r="R15" s="7"/>
      <c r="S15" s="7"/>
    </row>
    <row r="16" spans="2:19" ht="15.75">
      <c r="B16" s="45"/>
      <c r="C16" s="4" t="s">
        <v>12</v>
      </c>
      <c r="D16" s="4"/>
      <c r="E16" s="9">
        <f>57+58</f>
        <v>115</v>
      </c>
      <c r="G16" s="8" t="s">
        <v>10</v>
      </c>
      <c r="H16" t="s">
        <v>23</v>
      </c>
      <c r="I16" s="4">
        <v>1</v>
      </c>
      <c r="J16" s="4"/>
      <c r="K16" s="9">
        <v>26</v>
      </c>
      <c r="L16" s="9"/>
      <c r="M16" s="26">
        <v>9.8598</v>
      </c>
      <c r="N16" s="26">
        <v>0.057</v>
      </c>
      <c r="O16" s="31">
        <v>0.001</v>
      </c>
      <c r="P16" s="9"/>
      <c r="Q16" s="32">
        <f>0.05/3</f>
        <v>0.016666666666666666</v>
      </c>
      <c r="R16" s="7"/>
      <c r="S16" s="35"/>
    </row>
    <row r="17" spans="2:19" ht="15">
      <c r="B17" s="45"/>
      <c r="C17" s="7"/>
      <c r="D17" s="7"/>
      <c r="E17" s="9"/>
      <c r="G17" s="7"/>
      <c r="H17" s="7"/>
      <c r="I17" s="9"/>
      <c r="J17" s="9"/>
      <c r="K17" s="9"/>
      <c r="L17" s="9"/>
      <c r="M17" s="26"/>
      <c r="N17" s="26"/>
      <c r="O17" s="9"/>
      <c r="P17" s="9"/>
      <c r="Q17" s="31"/>
      <c r="R17" s="7"/>
      <c r="S17" s="7"/>
    </row>
    <row r="18" spans="2:19" ht="15.75">
      <c r="B18" s="46"/>
      <c r="C18" s="14" t="s">
        <v>13</v>
      </c>
      <c r="D18" s="14"/>
      <c r="E18" s="17">
        <f>58+58</f>
        <v>116</v>
      </c>
      <c r="F18" s="14"/>
      <c r="G18" s="15" t="s">
        <v>10</v>
      </c>
      <c r="H18" s="14" t="s">
        <v>23</v>
      </c>
      <c r="I18" s="18">
        <v>1</v>
      </c>
      <c r="J18" s="18"/>
      <c r="K18" s="17">
        <v>26</v>
      </c>
      <c r="L18" s="17"/>
      <c r="M18" s="27">
        <v>11.66</v>
      </c>
      <c r="N18" s="27">
        <v>0.066</v>
      </c>
      <c r="O18" s="18" t="s">
        <v>17</v>
      </c>
      <c r="P18" s="17"/>
      <c r="Q18" s="33">
        <f>0.05/3</f>
        <v>0.016666666666666666</v>
      </c>
      <c r="R18" s="7"/>
      <c r="S18" s="35"/>
    </row>
    <row r="19" spans="2:19" ht="15.75">
      <c r="B19" s="45" t="s">
        <v>19</v>
      </c>
      <c r="C19" s="4" t="s">
        <v>11</v>
      </c>
      <c r="D19" s="4"/>
      <c r="E19" s="9">
        <f>55+54</f>
        <v>109</v>
      </c>
      <c r="G19" s="8" t="s">
        <v>10</v>
      </c>
      <c r="H19" t="s">
        <v>23</v>
      </c>
      <c r="I19" s="8">
        <v>1</v>
      </c>
      <c r="J19" s="13"/>
      <c r="K19" s="10">
        <v>25</v>
      </c>
      <c r="L19" s="9"/>
      <c r="M19" s="26">
        <v>0.0112</v>
      </c>
      <c r="N19" s="26">
        <v>7.9973E-05</v>
      </c>
      <c r="O19" s="11" t="s">
        <v>24</v>
      </c>
      <c r="P19" s="9"/>
      <c r="Q19" s="31">
        <f>0.05/3</f>
        <v>0.016666666666666666</v>
      </c>
      <c r="R19" s="7"/>
      <c r="S19" s="7"/>
    </row>
    <row r="20" spans="2:17" ht="15.75">
      <c r="B20" s="45"/>
      <c r="C20" s="4"/>
      <c r="D20" s="4"/>
      <c r="E20" s="9"/>
      <c r="G20" s="1"/>
      <c r="H20" s="1"/>
      <c r="I20" s="36"/>
      <c r="Q20" s="31"/>
    </row>
    <row r="21" spans="2:17" ht="15.75">
      <c r="B21" s="45"/>
      <c r="C21" s="4" t="s">
        <v>12</v>
      </c>
      <c r="D21" s="4"/>
      <c r="E21" s="9">
        <f>54+57</f>
        <v>111</v>
      </c>
      <c r="G21" s="8" t="s">
        <v>10</v>
      </c>
      <c r="H21" t="s">
        <v>23</v>
      </c>
      <c r="I21" s="4">
        <v>1</v>
      </c>
      <c r="K21" s="10">
        <v>25</v>
      </c>
      <c r="M21" s="28">
        <v>4.3857</v>
      </c>
      <c r="N21" s="28">
        <v>0.0044</v>
      </c>
      <c r="O21" s="32">
        <v>0.02306749</v>
      </c>
      <c r="Q21" s="32">
        <f>0.05/3</f>
        <v>0.016666666666666666</v>
      </c>
    </row>
    <row r="22" spans="2:17" ht="15.75">
      <c r="B22" s="45"/>
      <c r="C22" s="4"/>
      <c r="D22" s="4"/>
      <c r="E22" s="9"/>
      <c r="G22" s="7"/>
      <c r="H22" s="7"/>
      <c r="I22" s="9"/>
      <c r="Q22" s="31"/>
    </row>
    <row r="23" spans="2:17" ht="15.75">
      <c r="B23" s="46"/>
      <c r="C23" s="14" t="s">
        <v>13</v>
      </c>
      <c r="D23" s="14"/>
      <c r="E23" s="17">
        <f>55+57</f>
        <v>112</v>
      </c>
      <c r="F23" s="14"/>
      <c r="G23" s="15" t="s">
        <v>10</v>
      </c>
      <c r="H23" s="14" t="s">
        <v>23</v>
      </c>
      <c r="I23" s="18">
        <v>1</v>
      </c>
      <c r="J23" s="18"/>
      <c r="K23" s="17">
        <v>25</v>
      </c>
      <c r="L23" s="17"/>
      <c r="M23" s="27">
        <v>5.067</v>
      </c>
      <c r="N23" s="27">
        <v>0.049</v>
      </c>
      <c r="O23" s="33">
        <v>0.01593095</v>
      </c>
      <c r="P23" s="17"/>
      <c r="Q23" s="33">
        <f>0.05/3</f>
        <v>0.016666666666666666</v>
      </c>
    </row>
    <row r="24" spans="2:17" ht="15.75">
      <c r="B24" s="45" t="s">
        <v>20</v>
      </c>
      <c r="C24" s="4" t="s">
        <v>11</v>
      </c>
      <c r="D24" s="4"/>
      <c r="E24" s="9">
        <f>57+56</f>
        <v>113</v>
      </c>
      <c r="G24" s="8" t="s">
        <v>10</v>
      </c>
      <c r="H24" s="24" t="s">
        <v>31</v>
      </c>
      <c r="I24" s="12">
        <v>1</v>
      </c>
      <c r="K24" s="11">
        <v>26</v>
      </c>
      <c r="M24" s="28">
        <v>5.5692</v>
      </c>
      <c r="N24" s="28">
        <v>0.0148</v>
      </c>
      <c r="O24" s="32">
        <v>0.01212793</v>
      </c>
      <c r="Q24" s="31">
        <f>0.05/3</f>
        <v>0.016666666666666666</v>
      </c>
    </row>
    <row r="25" spans="2:17" ht="15">
      <c r="B25" s="45"/>
      <c r="C25" s="7"/>
      <c r="D25" s="7"/>
      <c r="E25" s="9"/>
      <c r="Q25" s="31"/>
    </row>
    <row r="26" spans="2:17" ht="15.75">
      <c r="B26" s="45"/>
      <c r="C26" s="4" t="s">
        <v>12</v>
      </c>
      <c r="D26" s="4"/>
      <c r="E26" s="9">
        <f>56+57</f>
        <v>113</v>
      </c>
      <c r="G26" s="8" t="s">
        <v>10</v>
      </c>
      <c r="H26" s="24" t="s">
        <v>31</v>
      </c>
      <c r="I26" s="12">
        <v>1</v>
      </c>
      <c r="K26" s="11">
        <v>25</v>
      </c>
      <c r="M26" s="28">
        <v>8.9956</v>
      </c>
      <c r="N26" s="28">
        <v>0.023456</v>
      </c>
      <c r="O26" s="32">
        <v>0.00242258</v>
      </c>
      <c r="Q26" s="32">
        <f>0.05/3</f>
        <v>0.016666666666666666</v>
      </c>
    </row>
    <row r="27" spans="2:17" ht="15">
      <c r="B27" s="45"/>
      <c r="C27" s="7"/>
      <c r="D27" s="7"/>
      <c r="E27" s="9"/>
      <c r="Q27" s="31"/>
    </row>
    <row r="28" spans="2:17" ht="15.75">
      <c r="B28" s="46"/>
      <c r="C28" s="14" t="s">
        <v>13</v>
      </c>
      <c r="D28" s="14"/>
      <c r="E28" s="17">
        <f>57+57</f>
        <v>114</v>
      </c>
      <c r="F28" s="16"/>
      <c r="G28" s="15" t="s">
        <v>10</v>
      </c>
      <c r="H28" s="38" t="s">
        <v>31</v>
      </c>
      <c r="I28" s="17">
        <v>1</v>
      </c>
      <c r="J28" s="17"/>
      <c r="K28" s="17">
        <v>25</v>
      </c>
      <c r="L28" s="17"/>
      <c r="M28" s="27">
        <v>0.3747</v>
      </c>
      <c r="N28" s="27">
        <v>0.001</v>
      </c>
      <c r="O28" s="9" t="s">
        <v>24</v>
      </c>
      <c r="P28" s="17"/>
      <c r="Q28" s="33">
        <f>0.05/3</f>
        <v>0.016666666666666666</v>
      </c>
    </row>
    <row r="29" spans="2:17" ht="15.75">
      <c r="B29" s="45" t="s">
        <v>26</v>
      </c>
      <c r="C29" s="4" t="s">
        <v>11</v>
      </c>
      <c r="D29" s="4"/>
      <c r="E29" s="9">
        <f>57+59</f>
        <v>116</v>
      </c>
      <c r="G29" s="8" t="s">
        <v>10</v>
      </c>
      <c r="H29" s="24" t="s">
        <v>31</v>
      </c>
      <c r="I29" s="10">
        <v>1</v>
      </c>
      <c r="K29" s="11">
        <v>26</v>
      </c>
      <c r="M29" s="28">
        <v>0.1216</v>
      </c>
      <c r="N29" s="28">
        <v>0.00056309</v>
      </c>
      <c r="O29" s="39" t="s">
        <v>24</v>
      </c>
      <c r="Q29" s="31">
        <f>0.05/3</f>
        <v>0.016666666666666666</v>
      </c>
    </row>
    <row r="30" spans="2:17" ht="15">
      <c r="B30" s="45"/>
      <c r="C30" s="7"/>
      <c r="D30" s="7"/>
      <c r="E30" s="9"/>
      <c r="Q30" s="31"/>
    </row>
    <row r="31" spans="2:17" ht="15.75">
      <c r="B31" s="45"/>
      <c r="C31" s="4" t="s">
        <v>12</v>
      </c>
      <c r="D31" s="4"/>
      <c r="E31" s="9">
        <f>59+56</f>
        <v>115</v>
      </c>
      <c r="G31" s="8" t="s">
        <v>10</v>
      </c>
      <c r="H31" s="24" t="s">
        <v>31</v>
      </c>
      <c r="I31" s="12">
        <v>1</v>
      </c>
      <c r="K31" s="11">
        <v>25</v>
      </c>
      <c r="M31" s="28">
        <v>9.0365</v>
      </c>
      <c r="N31" s="28">
        <v>0.055475</v>
      </c>
      <c r="O31" s="32">
        <v>0.002380124</v>
      </c>
      <c r="Q31" s="32">
        <f>0.05/3</f>
        <v>0.016666666666666666</v>
      </c>
    </row>
    <row r="32" spans="2:17" ht="15">
      <c r="B32" s="45"/>
      <c r="C32" s="7"/>
      <c r="D32" s="7"/>
      <c r="E32" s="9"/>
      <c r="O32" s="32"/>
      <c r="Q32" s="31"/>
    </row>
    <row r="33" spans="2:17" ht="15.75">
      <c r="B33" s="46"/>
      <c r="C33" s="14" t="s">
        <v>13</v>
      </c>
      <c r="D33" s="14"/>
      <c r="E33" s="17">
        <f>57+56</f>
        <v>113</v>
      </c>
      <c r="F33" s="14"/>
      <c r="G33" s="15" t="s">
        <v>10</v>
      </c>
      <c r="H33" s="38" t="s">
        <v>31</v>
      </c>
      <c r="I33" s="18">
        <v>1</v>
      </c>
      <c r="J33" s="18"/>
      <c r="K33" s="17">
        <v>25</v>
      </c>
      <c r="L33" s="17"/>
      <c r="M33" s="27">
        <v>6.9777</v>
      </c>
      <c r="N33" s="27">
        <v>0.034687</v>
      </c>
      <c r="O33" s="33">
        <v>0.006096263</v>
      </c>
      <c r="P33" s="17"/>
      <c r="Q33" s="33">
        <f>0.05/3</f>
        <v>0.016666666666666666</v>
      </c>
    </row>
    <row r="34" spans="2:17" ht="15.75">
      <c r="B34" s="45" t="s">
        <v>21</v>
      </c>
      <c r="C34" s="4" t="s">
        <v>11</v>
      </c>
      <c r="D34" s="4"/>
      <c r="E34" s="9">
        <f>55+56</f>
        <v>111</v>
      </c>
      <c r="G34" t="s">
        <v>8</v>
      </c>
      <c r="H34" s="24" t="s">
        <v>31</v>
      </c>
      <c r="I34" s="12">
        <v>1</v>
      </c>
      <c r="K34" s="11">
        <v>25</v>
      </c>
      <c r="M34" s="28">
        <v>17.8636</v>
      </c>
      <c r="N34" s="28">
        <v>0.0787</v>
      </c>
      <c r="O34" s="9" t="s">
        <v>9</v>
      </c>
      <c r="Q34" s="32">
        <f>0.05/3</f>
        <v>0.016666666666666666</v>
      </c>
    </row>
    <row r="35" spans="2:17" ht="15.75">
      <c r="B35" s="45"/>
      <c r="C35" s="4"/>
      <c r="D35" s="4"/>
      <c r="E35" s="9"/>
      <c r="G35" t="s">
        <v>10</v>
      </c>
      <c r="I35" s="12">
        <v>1</v>
      </c>
      <c r="K35" s="11">
        <v>25</v>
      </c>
      <c r="M35" s="28">
        <v>0.4812</v>
      </c>
      <c r="N35" s="28">
        <v>0.002</v>
      </c>
      <c r="O35" s="13" t="s">
        <v>24</v>
      </c>
      <c r="Q35" s="32">
        <f>0.05/3</f>
        <v>0.016666666666666666</v>
      </c>
    </row>
    <row r="36" spans="3:15" ht="15">
      <c r="C36" s="7"/>
      <c r="D36" s="7"/>
      <c r="E36" s="9"/>
      <c r="O36" s="9"/>
    </row>
    <row r="37" spans="3:17" ht="15.75">
      <c r="C37" s="4" t="s">
        <v>12</v>
      </c>
      <c r="D37" s="4"/>
      <c r="E37" s="9">
        <f>56+57</f>
        <v>113</v>
      </c>
      <c r="G37" t="s">
        <v>8</v>
      </c>
      <c r="H37" s="24" t="s">
        <v>31</v>
      </c>
      <c r="I37" s="12">
        <v>1</v>
      </c>
      <c r="K37" s="11">
        <v>25</v>
      </c>
      <c r="M37" s="28">
        <v>7.8744</v>
      </c>
      <c r="N37" s="28">
        <v>0.062</v>
      </c>
      <c r="O37" s="9">
        <v>0.004</v>
      </c>
      <c r="Q37" s="32">
        <f>0.05/3</f>
        <v>0.016666666666666666</v>
      </c>
    </row>
    <row r="38" spans="3:17" ht="15.75">
      <c r="C38" s="4"/>
      <c r="D38" s="4"/>
      <c r="E38" s="9"/>
      <c r="G38" t="s">
        <v>10</v>
      </c>
      <c r="I38" s="12">
        <v>1</v>
      </c>
      <c r="K38" s="11">
        <v>25</v>
      </c>
      <c r="M38" s="28">
        <v>11.938</v>
      </c>
      <c r="N38" s="28">
        <v>0.094</v>
      </c>
      <c r="O38" s="23" t="s">
        <v>17</v>
      </c>
      <c r="Q38" s="32">
        <f>0.05/3</f>
        <v>0.016666666666666666</v>
      </c>
    </row>
    <row r="39" spans="3:5" ht="15">
      <c r="C39" s="7"/>
      <c r="D39" s="7"/>
      <c r="E39" s="9"/>
    </row>
    <row r="40" spans="2:17" ht="15.75">
      <c r="B40" s="7"/>
      <c r="C40" s="7" t="s">
        <v>13</v>
      </c>
      <c r="D40" s="7"/>
      <c r="E40" s="9">
        <f>55+57</f>
        <v>112</v>
      </c>
      <c r="G40" t="s">
        <v>8</v>
      </c>
      <c r="H40" s="24" t="s">
        <v>31</v>
      </c>
      <c r="I40" s="12">
        <v>1</v>
      </c>
      <c r="K40" s="11">
        <v>25</v>
      </c>
      <c r="M40" s="28">
        <v>5.6668</v>
      </c>
      <c r="N40" s="28">
        <v>0.0412</v>
      </c>
      <c r="O40" s="32">
        <v>0.01165</v>
      </c>
      <c r="Q40" s="31">
        <f>0.05/3</f>
        <v>0.016666666666666666</v>
      </c>
    </row>
    <row r="41" spans="2:17" ht="15">
      <c r="B41" s="14"/>
      <c r="C41" s="14"/>
      <c r="D41" s="14"/>
      <c r="E41" s="14"/>
      <c r="F41" s="14"/>
      <c r="G41" s="14" t="s">
        <v>10</v>
      </c>
      <c r="H41" s="14"/>
      <c r="I41" s="18">
        <v>1</v>
      </c>
      <c r="J41" s="18"/>
      <c r="K41" s="17">
        <v>25</v>
      </c>
      <c r="L41" s="17"/>
      <c r="M41" s="27">
        <v>13.0001</v>
      </c>
      <c r="N41" s="27">
        <v>0.0946</v>
      </c>
      <c r="O41" s="34" t="s">
        <v>17</v>
      </c>
      <c r="P41" s="17"/>
      <c r="Q41" s="33">
        <f>0.05/3</f>
        <v>0.016666666666666666</v>
      </c>
    </row>
    <row r="42" ht="15">
      <c r="B42" t="s">
        <v>28</v>
      </c>
    </row>
    <row r="43" ht="15">
      <c r="B43" t="s">
        <v>29</v>
      </c>
    </row>
    <row r="44" ht="15">
      <c r="B44" t="s">
        <v>32</v>
      </c>
    </row>
    <row r="45" ht="15">
      <c r="B45" t="s">
        <v>33</v>
      </c>
    </row>
  </sheetData>
  <sheetProtection/>
  <mergeCells count="1"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44"/>
  <sheetViews>
    <sheetView zoomScalePageLayoutView="0" workbookViewId="0" topLeftCell="A1">
      <selection activeCell="B43" sqref="B43"/>
    </sheetView>
  </sheetViews>
  <sheetFormatPr defaultColWidth="9.140625" defaultRowHeight="15"/>
  <cols>
    <col min="2" max="2" width="13.28125" style="0" customWidth="1"/>
    <col min="6" max="6" width="1.1484375" style="0" customWidth="1"/>
    <col min="7" max="7" width="18.57421875" style="0" customWidth="1"/>
    <col min="8" max="8" width="32.57421875" style="0" customWidth="1"/>
    <col min="9" max="9" width="6.00390625" style="12" customWidth="1"/>
    <col min="10" max="10" width="1.8515625" style="12" customWidth="1"/>
    <col min="11" max="11" width="7.00390625" style="11" customWidth="1"/>
    <col min="12" max="12" width="2.00390625" style="11" customWidth="1"/>
    <col min="13" max="13" width="8.8515625" style="28" customWidth="1"/>
    <col min="14" max="14" width="9.140625" style="28" customWidth="1"/>
    <col min="15" max="15" width="9.140625" style="11" customWidth="1"/>
    <col min="16" max="16" width="1.1484375" style="11" customWidth="1"/>
    <col min="17" max="17" width="14.28125" style="32" customWidth="1"/>
    <col min="20" max="20" width="14.140625" style="0" customWidth="1"/>
  </cols>
  <sheetData>
    <row r="3" spans="2:17" ht="16.5" thickBot="1">
      <c r="B3" s="42" t="s">
        <v>27</v>
      </c>
      <c r="C3" s="22"/>
      <c r="D3" s="25"/>
      <c r="E3" s="42"/>
      <c r="F3" s="42"/>
      <c r="G3" s="42"/>
      <c r="H3" s="22"/>
      <c r="I3" s="20"/>
      <c r="J3" s="20"/>
      <c r="K3" s="29"/>
      <c r="L3" s="29"/>
      <c r="M3" s="30"/>
      <c r="N3" s="30"/>
      <c r="O3" s="29"/>
      <c r="P3" s="29"/>
      <c r="Q3" s="43"/>
    </row>
    <row r="4" spans="3:16" ht="15.75">
      <c r="C4" s="2"/>
      <c r="D4" s="2"/>
      <c r="E4" s="2"/>
      <c r="F4" s="2"/>
      <c r="G4" s="44" t="s">
        <v>0</v>
      </c>
      <c r="H4" s="44"/>
      <c r="I4" s="4"/>
      <c r="J4" s="4"/>
      <c r="K4" s="9"/>
      <c r="L4" s="9"/>
      <c r="M4" s="26"/>
      <c r="N4" s="26"/>
      <c r="O4" s="9"/>
      <c r="P4" s="9"/>
    </row>
    <row r="5" spans="2:17" ht="16.5" thickBot="1">
      <c r="B5" s="25"/>
      <c r="C5" s="19"/>
      <c r="D5" s="20"/>
      <c r="E5" s="21" t="s">
        <v>1</v>
      </c>
      <c r="F5" s="20"/>
      <c r="G5" s="20" t="s">
        <v>2</v>
      </c>
      <c r="H5" s="22" t="s">
        <v>3</v>
      </c>
      <c r="I5" s="20" t="s">
        <v>4</v>
      </c>
      <c r="J5" s="20"/>
      <c r="K5" s="29" t="s">
        <v>5</v>
      </c>
      <c r="L5" s="29"/>
      <c r="M5" s="30" t="s">
        <v>6</v>
      </c>
      <c r="N5" s="30" t="s">
        <v>14</v>
      </c>
      <c r="O5" s="29" t="s">
        <v>7</v>
      </c>
      <c r="P5" s="29"/>
      <c r="Q5" s="40" t="s">
        <v>15</v>
      </c>
    </row>
    <row r="6" spans="2:18" ht="15.75">
      <c r="B6" s="24" t="s">
        <v>16</v>
      </c>
      <c r="C6" s="4" t="s">
        <v>11</v>
      </c>
      <c r="D6" s="4"/>
      <c r="E6" s="9">
        <v>120</v>
      </c>
      <c r="F6" s="4"/>
      <c r="G6" s="4" t="s">
        <v>8</v>
      </c>
      <c r="H6" s="5" t="s">
        <v>22</v>
      </c>
      <c r="I6" s="4">
        <v>1</v>
      </c>
      <c r="J6" s="4"/>
      <c r="K6" s="9">
        <v>28</v>
      </c>
      <c r="L6" s="9"/>
      <c r="M6" s="28">
        <v>31.4</v>
      </c>
      <c r="N6" s="26">
        <v>0.4</v>
      </c>
      <c r="O6" s="9" t="s">
        <v>9</v>
      </c>
      <c r="P6" s="9"/>
      <c r="Q6" s="32">
        <f>0.05/3</f>
        <v>0.016666666666666666</v>
      </c>
      <c r="R6" s="12"/>
    </row>
    <row r="7" spans="3:18" ht="15.75">
      <c r="C7" s="4"/>
      <c r="D7" s="4"/>
      <c r="E7" s="9"/>
      <c r="F7" s="4"/>
      <c r="G7" s="4" t="s">
        <v>10</v>
      </c>
      <c r="H7" s="2"/>
      <c r="I7" s="4">
        <v>1</v>
      </c>
      <c r="J7" s="4"/>
      <c r="K7" s="9">
        <v>28</v>
      </c>
      <c r="L7" s="9"/>
      <c r="M7" s="28">
        <v>72.17</v>
      </c>
      <c r="N7" s="26">
        <v>0.91</v>
      </c>
      <c r="O7" s="9" t="s">
        <v>9</v>
      </c>
      <c r="P7" s="9"/>
      <c r="Q7" s="32">
        <f>0.05/3</f>
        <v>0.016666666666666666</v>
      </c>
      <c r="R7" s="13"/>
    </row>
    <row r="8" spans="3:18" ht="15">
      <c r="C8" s="7"/>
      <c r="D8" s="7"/>
      <c r="E8" s="9"/>
      <c r="F8" s="7"/>
      <c r="G8" s="7"/>
      <c r="H8" s="7"/>
      <c r="I8" s="13"/>
      <c r="J8" s="13"/>
      <c r="K8" s="9"/>
      <c r="L8" s="9"/>
      <c r="M8" s="26"/>
      <c r="N8" s="26"/>
      <c r="O8" s="9"/>
      <c r="P8" s="9"/>
      <c r="R8" s="13"/>
    </row>
    <row r="9" spans="3:18" ht="15.75">
      <c r="C9" s="4" t="s">
        <v>12</v>
      </c>
      <c r="D9" s="4"/>
      <c r="E9" s="9">
        <v>120</v>
      </c>
      <c r="F9" s="4"/>
      <c r="G9" s="4" t="s">
        <v>8</v>
      </c>
      <c r="H9" s="5" t="s">
        <v>22</v>
      </c>
      <c r="I9" s="4">
        <v>1</v>
      </c>
      <c r="J9" s="4"/>
      <c r="K9" s="9">
        <v>28</v>
      </c>
      <c r="L9" s="9"/>
      <c r="M9" s="26">
        <v>12.24</v>
      </c>
      <c r="N9" s="26">
        <v>0.25</v>
      </c>
      <c r="O9" s="9" t="s">
        <v>17</v>
      </c>
      <c r="P9" s="9"/>
      <c r="Q9" s="32">
        <f>0.05/3</f>
        <v>0.016666666666666666</v>
      </c>
      <c r="R9" s="23"/>
    </row>
    <row r="10" spans="3:18" ht="15.75">
      <c r="C10" s="4"/>
      <c r="D10" s="4"/>
      <c r="E10" s="9"/>
      <c r="F10" s="4"/>
      <c r="G10" s="4" t="s">
        <v>10</v>
      </c>
      <c r="H10" s="2"/>
      <c r="I10" s="4">
        <v>1</v>
      </c>
      <c r="J10" s="4"/>
      <c r="K10" s="9">
        <v>28</v>
      </c>
      <c r="L10" s="9"/>
      <c r="M10" s="26">
        <v>88.24</v>
      </c>
      <c r="N10" s="26">
        <v>1.76</v>
      </c>
      <c r="O10" s="9" t="s">
        <v>9</v>
      </c>
      <c r="P10" s="9"/>
      <c r="Q10" s="32">
        <f>0.05/3</f>
        <v>0.016666666666666666</v>
      </c>
      <c r="R10" s="13"/>
    </row>
    <row r="11" spans="3:18" ht="15">
      <c r="C11" s="7"/>
      <c r="D11" s="7"/>
      <c r="E11" s="9"/>
      <c r="F11" s="7"/>
      <c r="G11" s="7"/>
      <c r="H11" s="7"/>
      <c r="I11" s="13"/>
      <c r="J11" s="13"/>
      <c r="K11" s="9"/>
      <c r="L11" s="9"/>
      <c r="M11" s="26"/>
      <c r="N11" s="26"/>
      <c r="O11" s="9"/>
      <c r="P11" s="9"/>
      <c r="R11" s="13"/>
    </row>
    <row r="12" spans="3:18" ht="15.75">
      <c r="C12" s="7" t="s">
        <v>13</v>
      </c>
      <c r="D12" s="7"/>
      <c r="E12" s="9">
        <v>120</v>
      </c>
      <c r="F12" s="7"/>
      <c r="G12" s="4" t="s">
        <v>8</v>
      </c>
      <c r="H12" s="5" t="s">
        <v>22</v>
      </c>
      <c r="I12" s="8">
        <v>1</v>
      </c>
      <c r="J12" s="13"/>
      <c r="K12" s="9">
        <v>28</v>
      </c>
      <c r="L12" s="9"/>
      <c r="M12" s="26">
        <v>12.24</v>
      </c>
      <c r="N12" s="26">
        <v>0.25</v>
      </c>
      <c r="O12" s="9" t="s">
        <v>17</v>
      </c>
      <c r="P12" s="9"/>
      <c r="Q12" s="31">
        <f>0.05/3</f>
        <v>0.016666666666666666</v>
      </c>
      <c r="R12" s="13"/>
    </row>
    <row r="13" spans="2:18" ht="15.75">
      <c r="B13" s="14"/>
      <c r="C13" s="14"/>
      <c r="D13" s="14"/>
      <c r="E13" s="14"/>
      <c r="F13" s="14"/>
      <c r="G13" s="6" t="s">
        <v>10</v>
      </c>
      <c r="H13" s="14"/>
      <c r="I13" s="15">
        <v>1</v>
      </c>
      <c r="J13" s="18"/>
      <c r="K13" s="17">
        <v>28</v>
      </c>
      <c r="L13" s="17"/>
      <c r="M13" s="27">
        <v>88.24</v>
      </c>
      <c r="N13" s="27">
        <v>1.76</v>
      </c>
      <c r="O13" s="17" t="s">
        <v>9</v>
      </c>
      <c r="P13" s="17"/>
      <c r="Q13" s="33">
        <f>0.05/3</f>
        <v>0.016666666666666666</v>
      </c>
      <c r="R13" s="12"/>
    </row>
    <row r="14" spans="2:17" ht="15.75">
      <c r="B14" t="s">
        <v>18</v>
      </c>
      <c r="C14" s="4" t="s">
        <v>11</v>
      </c>
      <c r="D14" s="4"/>
      <c r="E14" s="9">
        <f>58+57</f>
        <v>115</v>
      </c>
      <c r="G14" s="8" t="s">
        <v>10</v>
      </c>
      <c r="H14" t="s">
        <v>23</v>
      </c>
      <c r="I14" s="8">
        <v>1</v>
      </c>
      <c r="K14" s="10">
        <v>26</v>
      </c>
      <c r="M14" s="28">
        <v>0.0743</v>
      </c>
      <c r="N14" s="28">
        <v>0.0003</v>
      </c>
      <c r="O14" s="11" t="s">
        <v>24</v>
      </c>
      <c r="Q14" s="31">
        <f>0.05/3</f>
        <v>0.016666666666666666</v>
      </c>
    </row>
    <row r="15" spans="3:19" ht="15.75">
      <c r="C15" s="7"/>
      <c r="D15" s="7"/>
      <c r="E15" s="9"/>
      <c r="G15" s="1"/>
      <c r="H15" s="1"/>
      <c r="I15" s="36"/>
      <c r="J15" s="36"/>
      <c r="K15" s="37"/>
      <c r="L15" s="9"/>
      <c r="M15" s="26"/>
      <c r="N15" s="26"/>
      <c r="O15" s="9"/>
      <c r="P15" s="9"/>
      <c r="Q15" s="31"/>
      <c r="R15" s="7"/>
      <c r="S15" s="7"/>
    </row>
    <row r="16" spans="3:19" ht="15.75">
      <c r="C16" s="4" t="s">
        <v>12</v>
      </c>
      <c r="D16" s="4"/>
      <c r="E16" s="9">
        <f>57+58</f>
        <v>115</v>
      </c>
      <c r="G16" s="8" t="s">
        <v>10</v>
      </c>
      <c r="H16" t="s">
        <v>23</v>
      </c>
      <c r="I16" s="4">
        <v>1</v>
      </c>
      <c r="J16" s="4"/>
      <c r="K16" s="9">
        <v>26</v>
      </c>
      <c r="L16" s="9"/>
      <c r="M16" s="26">
        <v>9.8598</v>
      </c>
      <c r="N16" s="26">
        <v>0.057</v>
      </c>
      <c r="O16" s="31">
        <v>0.001</v>
      </c>
      <c r="P16" s="9"/>
      <c r="Q16" s="32">
        <f>0.05/3</f>
        <v>0.016666666666666666</v>
      </c>
      <c r="R16" s="7"/>
      <c r="S16" s="35"/>
    </row>
    <row r="17" spans="3:19" ht="15">
      <c r="C17" s="7"/>
      <c r="D17" s="7"/>
      <c r="E17" s="9"/>
      <c r="G17" s="7"/>
      <c r="H17" s="7"/>
      <c r="I17" s="9"/>
      <c r="J17" s="9"/>
      <c r="K17" s="9"/>
      <c r="L17" s="9"/>
      <c r="M17" s="26"/>
      <c r="N17" s="26"/>
      <c r="O17" s="9"/>
      <c r="P17" s="9"/>
      <c r="Q17" s="31"/>
      <c r="R17" s="7"/>
      <c r="S17" s="7"/>
    </row>
    <row r="18" spans="2:19" ht="15.75">
      <c r="B18" s="14"/>
      <c r="C18" s="14" t="s">
        <v>13</v>
      </c>
      <c r="D18" s="14"/>
      <c r="E18" s="17">
        <f>58+58</f>
        <v>116</v>
      </c>
      <c r="F18" s="14"/>
      <c r="G18" s="15" t="s">
        <v>10</v>
      </c>
      <c r="H18" s="14" t="s">
        <v>23</v>
      </c>
      <c r="I18" s="18">
        <v>1</v>
      </c>
      <c r="J18" s="18"/>
      <c r="K18" s="17">
        <v>26</v>
      </c>
      <c r="L18" s="17"/>
      <c r="M18" s="27">
        <v>11.66</v>
      </c>
      <c r="N18" s="27">
        <v>0.066</v>
      </c>
      <c r="O18" s="18" t="s">
        <v>17</v>
      </c>
      <c r="P18" s="17"/>
      <c r="Q18" s="33">
        <f>0.05/3</f>
        <v>0.016666666666666666</v>
      </c>
      <c r="R18" s="7"/>
      <c r="S18" s="35"/>
    </row>
    <row r="19" spans="2:19" ht="15.75">
      <c r="B19" t="s">
        <v>19</v>
      </c>
      <c r="C19" s="4" t="s">
        <v>11</v>
      </c>
      <c r="D19" s="4"/>
      <c r="E19" s="9">
        <f>55+54</f>
        <v>109</v>
      </c>
      <c r="G19" s="8" t="s">
        <v>10</v>
      </c>
      <c r="H19" t="s">
        <v>23</v>
      </c>
      <c r="I19" s="8">
        <v>1</v>
      </c>
      <c r="J19" s="13"/>
      <c r="K19" s="10">
        <v>25</v>
      </c>
      <c r="L19" s="9"/>
      <c r="M19" s="26">
        <v>0.0112</v>
      </c>
      <c r="N19" s="26">
        <v>7.9973E-05</v>
      </c>
      <c r="O19" s="11" t="s">
        <v>24</v>
      </c>
      <c r="P19" s="9"/>
      <c r="Q19" s="31">
        <f>0.05/3</f>
        <v>0.016666666666666666</v>
      </c>
      <c r="R19" s="7"/>
      <c r="S19" s="7"/>
    </row>
    <row r="20" spans="3:17" ht="15.75">
      <c r="C20" s="4"/>
      <c r="D20" s="4"/>
      <c r="E20" s="9"/>
      <c r="G20" s="1"/>
      <c r="H20" s="1"/>
      <c r="I20" s="36"/>
      <c r="Q20" s="31"/>
    </row>
    <row r="21" spans="3:17" ht="15.75">
      <c r="C21" s="4" t="s">
        <v>12</v>
      </c>
      <c r="D21" s="4"/>
      <c r="E21" s="9">
        <f>54+57</f>
        <v>111</v>
      </c>
      <c r="G21" s="8" t="s">
        <v>10</v>
      </c>
      <c r="H21" t="s">
        <v>23</v>
      </c>
      <c r="I21" s="4">
        <v>1</v>
      </c>
      <c r="K21" s="10">
        <v>25</v>
      </c>
      <c r="M21" s="28">
        <v>4.3857</v>
      </c>
      <c r="N21" s="28">
        <v>0.0044</v>
      </c>
      <c r="O21" s="32">
        <v>0.02306749</v>
      </c>
      <c r="Q21" s="32">
        <f>0.05/3</f>
        <v>0.016666666666666666</v>
      </c>
    </row>
    <row r="22" spans="3:17" ht="15.75">
      <c r="C22" s="4"/>
      <c r="D22" s="4"/>
      <c r="E22" s="9"/>
      <c r="G22" s="7"/>
      <c r="H22" s="7"/>
      <c r="I22" s="9"/>
      <c r="Q22" s="31"/>
    </row>
    <row r="23" spans="2:17" ht="15.75">
      <c r="B23" s="14"/>
      <c r="C23" s="14" t="s">
        <v>13</v>
      </c>
      <c r="D23" s="14"/>
      <c r="E23" s="17">
        <f>55+57</f>
        <v>112</v>
      </c>
      <c r="F23" s="14"/>
      <c r="G23" s="15" t="s">
        <v>10</v>
      </c>
      <c r="H23" s="14" t="s">
        <v>23</v>
      </c>
      <c r="I23" s="18">
        <v>1</v>
      </c>
      <c r="J23" s="18"/>
      <c r="K23" s="17">
        <v>25</v>
      </c>
      <c r="L23" s="17"/>
      <c r="M23" s="27">
        <v>5.067</v>
      </c>
      <c r="N23" s="27">
        <v>0.049</v>
      </c>
      <c r="O23" s="33">
        <v>0.01593095</v>
      </c>
      <c r="P23" s="17"/>
      <c r="Q23" s="33">
        <f>0.05/3</f>
        <v>0.016666666666666666</v>
      </c>
    </row>
    <row r="24" spans="2:17" ht="15.75">
      <c r="B24" t="s">
        <v>20</v>
      </c>
      <c r="C24" s="4" t="s">
        <v>11</v>
      </c>
      <c r="D24" s="4"/>
      <c r="E24" s="9">
        <f>57+56</f>
        <v>113</v>
      </c>
      <c r="G24" s="8" t="s">
        <v>10</v>
      </c>
      <c r="H24" s="24" t="s">
        <v>16</v>
      </c>
      <c r="I24" s="12">
        <v>1</v>
      </c>
      <c r="K24" s="11">
        <v>26</v>
      </c>
      <c r="M24" s="28">
        <v>5.5692</v>
      </c>
      <c r="N24" s="28">
        <v>0.0148</v>
      </c>
      <c r="O24" s="32">
        <v>0.01212793</v>
      </c>
      <c r="Q24" s="31">
        <f>0.05/3</f>
        <v>0.016666666666666666</v>
      </c>
    </row>
    <row r="25" spans="3:17" ht="15">
      <c r="C25" s="7"/>
      <c r="D25" s="7"/>
      <c r="E25" s="9"/>
      <c r="Q25" s="31"/>
    </row>
    <row r="26" spans="3:17" ht="15.75">
      <c r="C26" s="4" t="s">
        <v>12</v>
      </c>
      <c r="D26" s="4"/>
      <c r="E26" s="9">
        <f>56+57</f>
        <v>113</v>
      </c>
      <c r="G26" s="8" t="s">
        <v>10</v>
      </c>
      <c r="H26" s="24" t="s">
        <v>16</v>
      </c>
      <c r="I26" s="12">
        <v>1</v>
      </c>
      <c r="K26" s="11">
        <v>25</v>
      </c>
      <c r="M26" s="28">
        <v>8.9956</v>
      </c>
      <c r="N26" s="28">
        <v>0.023456</v>
      </c>
      <c r="O26" s="32">
        <v>0.00242258</v>
      </c>
      <c r="Q26" s="32">
        <f>0.05/3</f>
        <v>0.016666666666666666</v>
      </c>
    </row>
    <row r="27" spans="3:17" ht="15">
      <c r="C27" s="7"/>
      <c r="D27" s="7"/>
      <c r="E27" s="9"/>
      <c r="Q27" s="31"/>
    </row>
    <row r="28" spans="2:17" ht="15.75">
      <c r="B28" s="14"/>
      <c r="C28" s="14" t="s">
        <v>13</v>
      </c>
      <c r="D28" s="14"/>
      <c r="E28" s="17">
        <f>57+57</f>
        <v>114</v>
      </c>
      <c r="F28" s="16"/>
      <c r="G28" s="15" t="s">
        <v>10</v>
      </c>
      <c r="H28" s="38" t="s">
        <v>16</v>
      </c>
      <c r="I28" s="17">
        <v>1</v>
      </c>
      <c r="J28" s="17"/>
      <c r="K28" s="17">
        <v>25</v>
      </c>
      <c r="L28" s="17"/>
      <c r="M28" s="27">
        <v>0.3747</v>
      </c>
      <c r="N28" s="27">
        <v>0.001</v>
      </c>
      <c r="O28" s="9" t="s">
        <v>24</v>
      </c>
      <c r="P28" s="17"/>
      <c r="Q28" s="33">
        <f>0.05/3</f>
        <v>0.016666666666666666</v>
      </c>
    </row>
    <row r="29" spans="2:17" ht="15.75">
      <c r="B29" t="s">
        <v>26</v>
      </c>
      <c r="C29" s="4" t="s">
        <v>11</v>
      </c>
      <c r="D29" s="4"/>
      <c r="E29" s="9">
        <f>57+59</f>
        <v>116</v>
      </c>
      <c r="G29" s="8" t="s">
        <v>10</v>
      </c>
      <c r="H29" s="5" t="s">
        <v>25</v>
      </c>
      <c r="I29" s="10">
        <v>1</v>
      </c>
      <c r="K29" s="11">
        <v>26</v>
      </c>
      <c r="M29" s="28">
        <v>0.0226</v>
      </c>
      <c r="N29" s="28">
        <v>0</v>
      </c>
      <c r="O29" s="39" t="s">
        <v>24</v>
      </c>
      <c r="Q29" s="31">
        <f>0.05/3</f>
        <v>0.016666666666666666</v>
      </c>
    </row>
    <row r="30" spans="3:17" ht="15">
      <c r="C30" s="7"/>
      <c r="D30" s="7"/>
      <c r="E30" s="9"/>
      <c r="Q30" s="31"/>
    </row>
    <row r="31" spans="3:17" ht="15.75">
      <c r="C31" s="4" t="s">
        <v>12</v>
      </c>
      <c r="D31" s="4"/>
      <c r="E31" s="9">
        <f>59+56</f>
        <v>115</v>
      </c>
      <c r="G31" s="8" t="s">
        <v>10</v>
      </c>
      <c r="H31" s="5" t="s">
        <v>25</v>
      </c>
      <c r="I31" s="12">
        <v>1</v>
      </c>
      <c r="K31" s="11">
        <v>25</v>
      </c>
      <c r="M31" s="28">
        <v>5.9036</v>
      </c>
      <c r="N31" s="28">
        <v>0.02289</v>
      </c>
      <c r="O31" s="32">
        <v>0.01033028</v>
      </c>
      <c r="Q31" s="32">
        <f>0.05/3</f>
        <v>0.016666666666666666</v>
      </c>
    </row>
    <row r="32" spans="3:17" ht="15">
      <c r="C32" s="7"/>
      <c r="D32" s="7"/>
      <c r="E32" s="9"/>
      <c r="O32" s="32"/>
      <c r="Q32" s="31"/>
    </row>
    <row r="33" spans="2:17" ht="15.75">
      <c r="B33" s="14"/>
      <c r="C33" s="14" t="s">
        <v>13</v>
      </c>
      <c r="D33" s="14"/>
      <c r="E33" s="17">
        <f>57+56</f>
        <v>113</v>
      </c>
      <c r="F33" s="14"/>
      <c r="G33" s="15" t="s">
        <v>10</v>
      </c>
      <c r="H33" s="3" t="s">
        <v>25</v>
      </c>
      <c r="I33" s="18">
        <v>1</v>
      </c>
      <c r="J33" s="18"/>
      <c r="K33" s="17">
        <v>25</v>
      </c>
      <c r="L33" s="17"/>
      <c r="M33" s="27">
        <v>4.6157</v>
      </c>
      <c r="N33" s="27">
        <v>0.0138</v>
      </c>
      <c r="O33" s="33">
        <v>0.02031812</v>
      </c>
      <c r="P33" s="17"/>
      <c r="Q33" s="33">
        <f>0.05/3</f>
        <v>0.016666666666666666</v>
      </c>
    </row>
    <row r="34" spans="2:17" ht="15.75">
      <c r="B34" t="s">
        <v>21</v>
      </c>
      <c r="C34" s="4" t="s">
        <v>11</v>
      </c>
      <c r="D34" s="4"/>
      <c r="E34" s="9">
        <f>55+56</f>
        <v>111</v>
      </c>
      <c r="G34" t="s">
        <v>8</v>
      </c>
      <c r="H34" s="24" t="s">
        <v>16</v>
      </c>
      <c r="I34" s="12">
        <v>1</v>
      </c>
      <c r="K34" s="11">
        <v>25</v>
      </c>
      <c r="M34" s="28">
        <v>17.8636</v>
      </c>
      <c r="N34" s="28">
        <v>0.0787</v>
      </c>
      <c r="O34" s="9" t="s">
        <v>9</v>
      </c>
      <c r="Q34" s="32">
        <f>0.05/3</f>
        <v>0.016666666666666666</v>
      </c>
    </row>
    <row r="35" spans="3:17" ht="15.75">
      <c r="C35" s="4"/>
      <c r="D35" s="4"/>
      <c r="E35" s="9"/>
      <c r="G35" t="s">
        <v>10</v>
      </c>
      <c r="I35" s="12">
        <v>1</v>
      </c>
      <c r="K35" s="11">
        <v>25</v>
      </c>
      <c r="M35" s="28">
        <v>0.4812</v>
      </c>
      <c r="N35" s="28">
        <v>0.002</v>
      </c>
      <c r="O35" s="13" t="s">
        <v>24</v>
      </c>
      <c r="Q35" s="32">
        <f>0.05/3</f>
        <v>0.016666666666666666</v>
      </c>
    </row>
    <row r="36" spans="3:15" ht="15">
      <c r="C36" s="7"/>
      <c r="D36" s="7"/>
      <c r="E36" s="9"/>
      <c r="O36" s="9"/>
    </row>
    <row r="37" spans="3:17" ht="15.75">
      <c r="C37" s="4" t="s">
        <v>12</v>
      </c>
      <c r="D37" s="4"/>
      <c r="E37" s="9">
        <f>56+57</f>
        <v>113</v>
      </c>
      <c r="G37" t="s">
        <v>8</v>
      </c>
      <c r="H37" s="24" t="s">
        <v>16</v>
      </c>
      <c r="I37" s="12">
        <v>1</v>
      </c>
      <c r="K37" s="11">
        <v>25</v>
      </c>
      <c r="M37" s="28">
        <v>7.8744</v>
      </c>
      <c r="N37" s="28">
        <v>0.062</v>
      </c>
      <c r="O37" s="9">
        <v>0.004</v>
      </c>
      <c r="Q37" s="32">
        <f>0.05/3</f>
        <v>0.016666666666666666</v>
      </c>
    </row>
    <row r="38" spans="3:17" ht="15.75">
      <c r="C38" s="4"/>
      <c r="D38" s="4"/>
      <c r="E38" s="9"/>
      <c r="G38" t="s">
        <v>10</v>
      </c>
      <c r="I38" s="12">
        <v>1</v>
      </c>
      <c r="K38" s="11">
        <v>25</v>
      </c>
      <c r="M38" s="28">
        <v>11.938</v>
      </c>
      <c r="N38" s="28">
        <v>0.094</v>
      </c>
      <c r="O38" s="23" t="s">
        <v>17</v>
      </c>
      <c r="Q38" s="32">
        <f>0.05/3</f>
        <v>0.016666666666666666</v>
      </c>
    </row>
    <row r="39" spans="3:5" ht="15">
      <c r="C39" s="7"/>
      <c r="D39" s="7"/>
      <c r="E39" s="9"/>
    </row>
    <row r="40" spans="2:17" ht="15.75">
      <c r="B40" s="7"/>
      <c r="C40" s="7" t="s">
        <v>13</v>
      </c>
      <c r="D40" s="7"/>
      <c r="E40" s="9">
        <f>55+57</f>
        <v>112</v>
      </c>
      <c r="G40" t="s">
        <v>8</v>
      </c>
      <c r="H40" s="24" t="s">
        <v>16</v>
      </c>
      <c r="I40" s="12">
        <v>1</v>
      </c>
      <c r="K40" s="11">
        <v>25</v>
      </c>
      <c r="M40" s="28">
        <v>5.6668</v>
      </c>
      <c r="N40" s="28">
        <v>0.0412</v>
      </c>
      <c r="O40" s="32">
        <v>0.01165</v>
      </c>
      <c r="Q40" s="31">
        <f>0.05/3</f>
        <v>0.016666666666666666</v>
      </c>
    </row>
    <row r="41" spans="2:17" ht="15">
      <c r="B41" s="14"/>
      <c r="C41" s="14"/>
      <c r="D41" s="14"/>
      <c r="E41" s="14"/>
      <c r="F41" s="14"/>
      <c r="G41" s="14" t="s">
        <v>10</v>
      </c>
      <c r="H41" s="14"/>
      <c r="I41" s="18">
        <v>1</v>
      </c>
      <c r="J41" s="18"/>
      <c r="K41" s="17">
        <v>25</v>
      </c>
      <c r="L41" s="17"/>
      <c r="M41" s="27">
        <v>13.0001</v>
      </c>
      <c r="N41" s="27">
        <v>0.0946</v>
      </c>
      <c r="O41" s="34" t="s">
        <v>17</v>
      </c>
      <c r="P41" s="17"/>
      <c r="Q41" s="33">
        <f>0.05/3</f>
        <v>0.016666666666666666</v>
      </c>
    </row>
    <row r="42" ht="15">
      <c r="B42" t="s">
        <v>28</v>
      </c>
    </row>
    <row r="43" ht="15">
      <c r="B43" t="s">
        <v>29</v>
      </c>
    </row>
    <row r="44" ht="15">
      <c r="B44" t="s">
        <v>30</v>
      </c>
    </row>
  </sheetData>
  <sheetProtection/>
  <mergeCells count="1"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Havforskningsinstituttet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monicafs</dc:creator>
  <cp:keywords/>
  <dc:description/>
  <cp:lastModifiedBy>monicafs</cp:lastModifiedBy>
  <cp:lastPrinted>2012-10-29T14:49:46Z</cp:lastPrinted>
  <dcterms:created xsi:type="dcterms:W3CDTF">2012-08-19T12:41:56Z</dcterms:created>
  <dcterms:modified xsi:type="dcterms:W3CDTF">2012-11-19T13:14:53Z</dcterms:modified>
  <cp:category/>
  <cp:version/>
  <cp:contentType/>
  <cp:contentStatus/>
</cp:coreProperties>
</file>